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5480" windowHeight="11640" activeTab="0"/>
  </bookViews>
  <sheets>
    <sheet name="FY08" sheetId="1" r:id="rId1"/>
    <sheet name="FY09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<sst xmlns="http://schemas.openxmlformats.org/spreadsheetml/2006/main" count="34" uniqueCount="34">
  <si>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Position</t>
  </si>
  <si>
    <t>Total Salaries</t>
  </si>
  <si>
    <t>Benefits</t>
  </si>
  <si>
    <t>Position (1)</t>
  </si>
  <si>
    <t>Position (2)</t>
  </si>
  <si>
    <t>Total Benefits</t>
  </si>
  <si>
    <t>Total Salaries and Benefits</t>
  </si>
  <si>
    <t>Total Direct Costs</t>
  </si>
  <si>
    <t>Total Costs</t>
  </si>
  <si>
    <t>Months</t>
  </si>
  <si>
    <t>Monthly Salary</t>
  </si>
  <si>
    <t>Total Salary</t>
  </si>
  <si>
    <t>Commodities</t>
  </si>
  <si>
    <t>Total Commodities</t>
  </si>
  <si>
    <t>Total Equipment</t>
  </si>
  <si>
    <t>Equipment</t>
  </si>
  <si>
    <r>
      <t>Facility Fees</t>
    </r>
    <r>
      <rPr>
        <sz val="11"/>
        <rFont val="Times New Roman"/>
        <family val="0"/>
      </rPr>
      <t xml:space="preserve"> (18% of fac/staff salaries)</t>
    </r>
  </si>
  <si>
    <t>(1) Assistant Professor (Milroy)</t>
  </si>
  <si>
    <t>Misc. Commodities/Supplies (Milroy)</t>
  </si>
  <si>
    <t>Position (4)</t>
  </si>
  <si>
    <r>
      <t xml:space="preserve">Total Indirect Costs </t>
    </r>
    <r>
      <rPr>
        <sz val="11"/>
        <rFont val="Times New Roman"/>
        <family val="0"/>
      </rPr>
      <t>(46.5% of TDC - {Equip + Fac. Fees})</t>
    </r>
  </si>
  <si>
    <t>Domestic Meeting:</t>
  </si>
  <si>
    <t xml:space="preserve">     Misc. Transportation (Airport Transfers, etc.)</t>
  </si>
  <si>
    <t>Total Travel</t>
  </si>
  <si>
    <t>Travel</t>
  </si>
  <si>
    <t>(2) Graduate Research Assistant (Milroy)</t>
  </si>
  <si>
    <t>(4) Computer Technician</t>
  </si>
  <si>
    <t>HPCC Modeling/Software Licenses (Milroy)</t>
  </si>
  <si>
    <t>Dell M6500 N-series Workstation</t>
  </si>
  <si>
    <t xml:space="preserve">     Meal Allowance (3 participants, assume 3 days)</t>
  </si>
  <si>
    <t xml:space="preserve">     Hotel Allowance (3 participants, assume 2 nights)</t>
  </si>
  <si>
    <t xml:space="preserve">     Airfare (3 participants, RT)</t>
  </si>
  <si>
    <t>DMS Budget for the NGI BP-GRI Phase II "Oil Spill / Food Web Interaction Model" Proposal</t>
  </si>
  <si>
    <t>(Modeling Oil-related Food Web Interactions - Phase II):  01 JAN 2011 - 31 DEC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</si>
</sst>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0000_);\(#,##0.000000\)"/>
    <numFmt numFmtId="166" formatCode="_(* #,##0.000_);_(* \(#,##0.000\);_(* &quot;-&quot;???_);_(@_)"/>
    <numFmt numFmtId="167" formatCode="0.0000%"/>
    <numFmt numFmtId="168" formatCode="&quot;$&quot;#,##0"/>
    <numFmt numFmtId="169" formatCode="&quot;$&quot;#,##0.00"/>
    <numFmt numFmtId="170" formatCode="_(&quot;$&quot;* #,##0.000_);_(&quot;$&quot;* \(#,##0.000\);_(&quot;$&quot;* &quot;-&quot;???_);_(@_)"/>
    <numFmt numFmtId="171" formatCode="0_);\(0\)"/>
  </numFmts>
  <fonts count="10">
    <font>
      <sz val="12"/>
      <name val="Times New Roman"/>
      <family val="0"/>
    </font>
    <font>
      <sz val="11"/>
      <name val="Times New Roman"/>
      <family val="0"/>
    </font>
    <font>
      <u val="single"/>
      <sz val="11"/>
      <name val="Times New Roman"/>
      <family val="0"/>
    </font>
    <font>
      <b/>
      <sz val="11"/>
      <name val="Times New Roman"/>
      <family val="0"/>
    </font>
    <font>
      <sz val="11"/>
      <color indexed="23"/>
      <name val="Times New Roman"/>
      <family val="0"/>
    </font>
    <font>
      <sz val="11"/>
      <color indexed="10"/>
      <name val="Times New Roman"/>
      <family val="0"/>
    </font>
    <font>
      <i/>
      <sz val="10"/>
      <name val="Times New Roman"/>
      <family val="1"/>
    </font>
    <font>
      <sz val="10"/>
      <color indexed="10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4" fontId="2" fillId="0" borderId="0" xfId="17" applyFont="1" applyAlignment="1">
      <alignment horizontal="right"/>
    </xf>
    <xf numFmtId="3" fontId="2" fillId="0" borderId="0" xfId="17" applyNumberFormat="1" applyFont="1" applyAlignment="1">
      <alignment horizontal="right"/>
    </xf>
    <xf numFmtId="44" fontId="1" fillId="0" borderId="0" xfId="17" applyFont="1" applyAlignment="1">
      <alignment/>
    </xf>
    <xf numFmtId="3" fontId="1" fillId="0" borderId="0" xfId="17" applyNumberFormat="1" applyFont="1" applyAlignment="1">
      <alignment/>
    </xf>
    <xf numFmtId="3" fontId="1" fillId="0" borderId="0" xfId="17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42" fontId="3" fillId="0" borderId="0" xfId="17" applyNumberFormat="1" applyFont="1" applyAlignment="1">
      <alignment/>
    </xf>
    <xf numFmtId="42" fontId="1" fillId="0" borderId="0" xfId="17" applyNumberFormat="1" applyFont="1" applyAlignment="1">
      <alignment/>
    </xf>
    <xf numFmtId="165" fontId="1" fillId="0" borderId="0" xfId="17" applyNumberFormat="1" applyFont="1" applyAlignment="1">
      <alignment/>
    </xf>
    <xf numFmtId="37" fontId="1" fillId="0" borderId="0" xfId="17" applyNumberFormat="1" applyFont="1" applyAlignment="1">
      <alignment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0" fontId="5" fillId="0" borderId="0" xfId="0" applyFont="1" applyAlignment="1">
      <alignment/>
    </xf>
    <xf numFmtId="42" fontId="3" fillId="0" borderId="1" xfId="17" applyNumberFormat="1" applyFont="1" applyBorder="1" applyAlignment="1">
      <alignment/>
    </xf>
    <xf numFmtId="0" fontId="1" fillId="0" borderId="0" xfId="0" applyNumberFormat="1" applyFont="1" applyAlignment="1">
      <alignment horizontal="left"/>
    </xf>
    <xf numFmtId="42" fontId="3" fillId="0" borderId="0" xfId="17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17" applyNumberFormat="1" applyFont="1" applyAlignment="1">
      <alignment/>
    </xf>
    <xf numFmtId="3" fontId="7" fillId="0" borderId="0" xfId="17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17" applyNumberFormat="1" applyFont="1" applyAlignment="1">
      <alignment/>
    </xf>
    <xf numFmtId="3" fontId="8" fillId="0" borderId="0" xfId="17" applyNumberFormat="1" applyFont="1" applyBorder="1" applyAlignment="1">
      <alignment/>
    </xf>
    <xf numFmtId="0" fontId="9" fillId="0" borderId="0" xfId="0" applyFont="1" applyAlignment="1">
      <alignment/>
    </xf>
    <xf numFmtId="44" fontId="9" fillId="0" borderId="0" xfId="17" applyFont="1" applyAlignment="1">
      <alignment/>
    </xf>
    <xf numFmtId="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A3" sqref="A3"/>
    </sheetView>
  </sheetViews>
  <sheetFormatPr defaultColWidth="9.00390625" defaultRowHeight="15.75"/>
  <cols>
    <col min="1" max="1" width="36.75390625" style="0" customWidth="1"/>
    <col min="3" max="4" width="15.75390625" style="0" customWidth="1"/>
  </cols>
  <sheetData>
    <row r="1" spans="1:3" s="3" customFormat="1" ht="13.5" customHeight="1">
      <c r="A1" s="1" t="s">
        <v>32</v>
      </c>
      <c r="B1" s="2"/>
      <c r="C1" s="2"/>
    </row>
    <row r="2" spans="1:3" s="3" customFormat="1" ht="13.5" customHeight="1">
      <c r="A2" s="22" t="s">
        <v>33</v>
      </c>
      <c r="B2" s="2"/>
      <c r="C2" s="2"/>
    </row>
    <row r="3" spans="1:3" s="3" customFormat="1" ht="7.5" customHeight="1">
      <c r="A3" s="2"/>
      <c r="B3" s="2"/>
      <c r="C3" s="2"/>
    </row>
    <row r="4" spans="1:4" s="3" customFormat="1" ht="12" customHeight="1">
      <c r="A4" s="4" t="s">
        <v>0</v>
      </c>
      <c r="B4" s="5" t="s">
        <v>9</v>
      </c>
      <c r="C4" s="6" t="s">
        <v>10</v>
      </c>
      <c r="D4" s="7" t="s">
        <v>11</v>
      </c>
    </row>
    <row r="5" spans="1:4" s="3" customFormat="1" ht="12" customHeight="1">
      <c r="A5" s="1" t="s">
        <v>17</v>
      </c>
      <c r="B5" s="3">
        <v>1.5</v>
      </c>
      <c r="C5" s="8">
        <v>6111</v>
      </c>
      <c r="D5" s="9">
        <f>B5*C5</f>
        <v>9166.5</v>
      </c>
    </row>
    <row r="6" spans="1:4" s="3" customFormat="1" ht="12" customHeight="1">
      <c r="A6" s="1" t="s">
        <v>25</v>
      </c>
      <c r="B6" s="3">
        <v>12</v>
      </c>
      <c r="C6" s="8">
        <v>1833.33</v>
      </c>
      <c r="D6" s="10">
        <f>C6*B6</f>
        <v>21999.96</v>
      </c>
    </row>
    <row r="7" spans="1:4" s="3" customFormat="1" ht="12" customHeight="1">
      <c r="A7" s="1" t="s">
        <v>26</v>
      </c>
      <c r="B7" s="3">
        <v>3</v>
      </c>
      <c r="C7" s="8">
        <v>4467</v>
      </c>
      <c r="D7" s="10">
        <f>C7*B7</f>
        <v>13401</v>
      </c>
    </row>
    <row r="8" spans="1:4" s="20" customFormat="1" ht="12" customHeight="1">
      <c r="A8" s="11" t="s">
        <v>1</v>
      </c>
      <c r="B8" s="12"/>
      <c r="C8" s="13"/>
      <c r="D8" s="21">
        <f>SUM(D5:D7)</f>
        <v>44567.46</v>
      </c>
    </row>
    <row r="9" spans="1:4" s="3" customFormat="1" ht="12" customHeight="1">
      <c r="A9" s="1"/>
      <c r="C9" s="8"/>
      <c r="D9" s="15"/>
    </row>
    <row r="10" spans="1:4" s="3" customFormat="1" ht="12" customHeight="1">
      <c r="A10" s="4" t="s">
        <v>2</v>
      </c>
      <c r="C10" s="8"/>
      <c r="D10" s="9"/>
    </row>
    <row r="11" spans="1:4" s="3" customFormat="1" ht="12" customHeight="1">
      <c r="A11" s="1" t="s">
        <v>3</v>
      </c>
      <c r="C11" s="16">
        <f>(21.68+(439201.58/(C5*12)))/100</f>
        <v>0.2766922134947908</v>
      </c>
      <c r="D11" s="9">
        <f>D5*C11</f>
        <v>2536.2991749999997</v>
      </c>
    </row>
    <row r="12" spans="1:4" s="3" customFormat="1" ht="12" customHeight="1">
      <c r="A12" s="1" t="s">
        <v>4</v>
      </c>
      <c r="C12" s="16">
        <f>(0.691+(56764.874/(C6*12)))/100</f>
        <v>0.03271226236774976</v>
      </c>
      <c r="D12" s="10">
        <f>D6*C12</f>
        <v>719.6684636</v>
      </c>
    </row>
    <row r="13" spans="1:4" s="20" customFormat="1" ht="12" customHeight="1">
      <c r="A13" s="1" t="s">
        <v>19</v>
      </c>
      <c r="B13" s="3"/>
      <c r="C13" s="16">
        <f>(21.68+(439201.58/(C7*12)))/100</f>
        <v>0.298734478770241</v>
      </c>
      <c r="D13" s="10">
        <f>D7*C13</f>
        <v>4003.34075</v>
      </c>
    </row>
    <row r="14" spans="1:4" s="20" customFormat="1" ht="12" customHeight="1">
      <c r="A14" s="11" t="s">
        <v>5</v>
      </c>
      <c r="B14" s="12"/>
      <c r="C14" s="13"/>
      <c r="D14" s="21">
        <f>SUM(D11:D13)</f>
        <v>7259.3083885999995</v>
      </c>
    </row>
    <row r="15" spans="1:4" s="20" customFormat="1" ht="12" customHeight="1">
      <c r="A15" s="11"/>
      <c r="B15" s="12"/>
      <c r="C15" s="13"/>
      <c r="D15" s="14"/>
    </row>
    <row r="16" spans="1:4" s="20" customFormat="1" ht="12" customHeight="1">
      <c r="A16" s="11" t="s">
        <v>6</v>
      </c>
      <c r="B16" s="12"/>
      <c r="C16" s="13"/>
      <c r="D16" s="21">
        <f>D8+D14</f>
        <v>51826.7683886</v>
      </c>
    </row>
    <row r="17" spans="1:4" s="20" customFormat="1" ht="12" customHeight="1">
      <c r="A17" s="11"/>
      <c r="B17" s="12"/>
      <c r="C17" s="13"/>
      <c r="D17" s="23"/>
    </row>
    <row r="18" spans="1:4" s="20" customFormat="1" ht="12" customHeight="1">
      <c r="A18" s="34" t="s">
        <v>24</v>
      </c>
      <c r="B18" s="12"/>
      <c r="C18" s="13"/>
      <c r="D18" s="23"/>
    </row>
    <row r="19" spans="1:4" s="20" customFormat="1" ht="12" customHeight="1">
      <c r="A19" s="24" t="s">
        <v>21</v>
      </c>
      <c r="B19" s="25"/>
      <c r="C19" s="26"/>
      <c r="D19" s="27"/>
    </row>
    <row r="20" spans="1:4" s="20" customFormat="1" ht="12" customHeight="1">
      <c r="A20" s="28" t="s">
        <v>29</v>
      </c>
      <c r="B20" s="29">
        <v>9</v>
      </c>
      <c r="C20" s="30">
        <v>46</v>
      </c>
      <c r="D20" s="31">
        <f>C20*B20</f>
        <v>414</v>
      </c>
    </row>
    <row r="21" spans="1:4" s="20" customFormat="1" ht="12" customHeight="1">
      <c r="A21" s="28" t="s">
        <v>30</v>
      </c>
      <c r="B21" s="29">
        <v>6</v>
      </c>
      <c r="C21" s="30">
        <v>250</v>
      </c>
      <c r="D21" s="31">
        <f>C21*B21</f>
        <v>1500</v>
      </c>
    </row>
    <row r="22" spans="1:4" s="20" customFormat="1" ht="12" customHeight="1">
      <c r="A22" s="28" t="s">
        <v>31</v>
      </c>
      <c r="B22" s="29">
        <v>3</v>
      </c>
      <c r="C22" s="30">
        <v>500</v>
      </c>
      <c r="D22" s="31">
        <f>C22*B22</f>
        <v>1500</v>
      </c>
    </row>
    <row r="23" spans="1:4" s="20" customFormat="1" ht="12" customHeight="1">
      <c r="A23" s="28" t="s">
        <v>22</v>
      </c>
      <c r="B23" s="29">
        <v>3</v>
      </c>
      <c r="C23" s="30">
        <v>65</v>
      </c>
      <c r="D23" s="31">
        <f>C23*B23</f>
        <v>195</v>
      </c>
    </row>
    <row r="24" spans="1:4" s="20" customFormat="1" ht="12" customHeight="1">
      <c r="A24" s="11" t="s">
        <v>23</v>
      </c>
      <c r="B24" s="32"/>
      <c r="C24" s="33"/>
      <c r="D24" s="21">
        <f>SUM(D17:D23)</f>
        <v>3609</v>
      </c>
    </row>
    <row r="25" spans="1:4" s="20" customFormat="1" ht="12" customHeight="1">
      <c r="A25" s="11"/>
      <c r="B25" s="12"/>
      <c r="C25" s="13"/>
      <c r="D25" s="14"/>
    </row>
    <row r="26" spans="1:4" s="20" customFormat="1" ht="12" customHeight="1">
      <c r="A26" s="4" t="s">
        <v>12</v>
      </c>
      <c r="B26" s="5"/>
      <c r="C26" s="8"/>
      <c r="D26" s="8"/>
    </row>
    <row r="27" spans="1:4" s="20" customFormat="1" ht="12" customHeight="1">
      <c r="A27" s="1" t="s">
        <v>27</v>
      </c>
      <c r="B27" s="3"/>
      <c r="C27" s="8"/>
      <c r="D27" s="17">
        <v>4470</v>
      </c>
    </row>
    <row r="28" spans="1:4" s="20" customFormat="1" ht="12" customHeight="1">
      <c r="A28" s="1" t="s">
        <v>18</v>
      </c>
      <c r="B28" s="3"/>
      <c r="C28" s="8"/>
      <c r="D28" s="17">
        <v>3610</v>
      </c>
    </row>
    <row r="29" spans="1:4" s="20" customFormat="1" ht="12" customHeight="1">
      <c r="A29" s="11" t="s">
        <v>13</v>
      </c>
      <c r="B29" s="12"/>
      <c r="C29" s="13"/>
      <c r="D29" s="21">
        <f>SUM(D27:D28)</f>
        <v>8080</v>
      </c>
    </row>
    <row r="30" spans="1:4" s="20" customFormat="1" ht="12" customHeight="1">
      <c r="A30" s="1"/>
      <c r="B30" s="3"/>
      <c r="C30" s="8"/>
      <c r="D30" s="17"/>
    </row>
    <row r="31" spans="1:4" s="3" customFormat="1" ht="12" customHeight="1">
      <c r="A31" s="4" t="s">
        <v>15</v>
      </c>
      <c r="C31" s="8"/>
      <c r="D31" s="17"/>
    </row>
    <row r="32" spans="1:4" s="3" customFormat="1" ht="12" customHeight="1">
      <c r="A32" s="1" t="s">
        <v>28</v>
      </c>
      <c r="C32" s="8"/>
      <c r="D32" s="17">
        <v>7098</v>
      </c>
    </row>
    <row r="33" spans="1:4" s="3" customFormat="1" ht="12" customHeight="1">
      <c r="A33" s="11" t="s">
        <v>14</v>
      </c>
      <c r="B33" s="18"/>
      <c r="C33" s="19"/>
      <c r="D33" s="21">
        <f>D32</f>
        <v>7098</v>
      </c>
    </row>
    <row r="34" spans="1:4" s="3" customFormat="1" ht="12" customHeight="1">
      <c r="A34" s="11"/>
      <c r="B34" s="12"/>
      <c r="C34" s="13"/>
      <c r="D34" s="14"/>
    </row>
    <row r="35" spans="1:4" s="3" customFormat="1" ht="12" customHeight="1">
      <c r="A35" s="11" t="s">
        <v>16</v>
      </c>
      <c r="B35" s="12"/>
      <c r="C35" s="13"/>
      <c r="D35" s="14">
        <v>0</v>
      </c>
    </row>
    <row r="36" spans="1:4" s="3" customFormat="1" ht="12" customHeight="1">
      <c r="A36" s="11"/>
      <c r="B36" s="12"/>
      <c r="C36" s="13"/>
      <c r="D36" s="14"/>
    </row>
    <row r="37" spans="1:4" s="3" customFormat="1" ht="12" customHeight="1">
      <c r="A37" s="11" t="s">
        <v>7</v>
      </c>
      <c r="B37" s="12"/>
      <c r="C37" s="13"/>
      <c r="D37" s="14">
        <f>D16+D29+D33+D35</f>
        <v>67004.7683886</v>
      </c>
    </row>
    <row r="38" spans="1:4" s="3" customFormat="1" ht="12" customHeight="1">
      <c r="A38" s="11"/>
      <c r="B38" s="12"/>
      <c r="C38" s="13"/>
      <c r="D38" s="14"/>
    </row>
    <row r="39" spans="1:4" s="3" customFormat="1" ht="12" customHeight="1">
      <c r="A39" s="11" t="s">
        <v>20</v>
      </c>
      <c r="C39" s="8"/>
      <c r="D39" s="14">
        <f>(D37-(D33+D35))*46.5%</f>
        <v>27856.647300699</v>
      </c>
    </row>
    <row r="40" spans="1:4" s="3" customFormat="1" ht="12" customHeight="1">
      <c r="A40" s="1"/>
      <c r="C40" s="8"/>
      <c r="D40" s="9"/>
    </row>
    <row r="41" spans="1:4" s="3" customFormat="1" ht="12" customHeight="1">
      <c r="A41" s="11" t="s">
        <v>8</v>
      </c>
      <c r="B41" s="12"/>
      <c r="C41" s="13"/>
      <c r="D41" s="14">
        <f>D37+D39</f>
        <v>94861.415689299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printOptions gridLines="1" horizontalCentered="1"/>
  <pageMargins left="0.5" right="0.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0" sqref="A30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USM Department of Marine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G. Redalje</dc:creator>
  <cp:keywords/>
  <dc:description/>
  <cp:lastModifiedBy>Scott P. Milroy, Ph.D.</cp:lastModifiedBy>
  <cp:lastPrinted>2010-07-02T20:16:04Z</cp:lastPrinted>
  <dcterms:created xsi:type="dcterms:W3CDTF">2006-12-19T20:58:16Z</dcterms:created>
  <dcterms:modified xsi:type="dcterms:W3CDTF">2010-11-01T21:43:31Z</dcterms:modified>
  <cp:category/>
  <cp:version/>
  <cp:contentType/>
  <cp:contentStatus/>
</cp:coreProperties>
</file>